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20" windowWidth="15195" windowHeight="8700"/>
  </bookViews>
  <sheets>
    <sheet name="Foglio1" sheetId="5" r:id="rId1"/>
  </sheets>
  <calcPr calcId="124519" fullPrecision="0"/>
</workbook>
</file>

<file path=xl/calcChain.xml><?xml version="1.0" encoding="utf-8"?>
<calcChain xmlns="http://schemas.openxmlformats.org/spreadsheetml/2006/main">
  <c r="B13" i="5"/>
  <c r="B18"/>
  <c r="B20" s="1"/>
  <c r="B24" s="1"/>
  <c r="B32" s="1"/>
  <c r="B34" s="1"/>
  <c r="B26"/>
  <c r="B57"/>
  <c r="B62"/>
  <c r="B64" s="1"/>
  <c r="B68"/>
  <c r="B69" s="1"/>
  <c r="B77" s="1"/>
  <c r="B79" s="1"/>
  <c r="B74"/>
  <c r="B75"/>
  <c r="B76" s="1"/>
  <c r="B84" l="1"/>
  <c r="B71"/>
  <c r="B39"/>
</calcChain>
</file>

<file path=xl/sharedStrings.xml><?xml version="1.0" encoding="utf-8"?>
<sst xmlns="http://schemas.openxmlformats.org/spreadsheetml/2006/main" count="64" uniqueCount="44">
  <si>
    <t>Incrementi CCNL 2002-2005 (al netto degli oneri riflessi- p.D.G. 18 maggio 2006)</t>
  </si>
  <si>
    <t>Ria fondo 2005</t>
  </si>
  <si>
    <t>Ria fondo 2006</t>
  </si>
  <si>
    <t>Ria fondo 2007</t>
  </si>
  <si>
    <t>Ria fondo 2008</t>
  </si>
  <si>
    <t>Ria fondo 2009</t>
  </si>
  <si>
    <t>Ria fondo 2010</t>
  </si>
  <si>
    <t>Ria fondo 2011</t>
  </si>
  <si>
    <t>Incrementi CCNL 2006-2009 (al netto degli oneri riflessi- p.D.G. 6 dicembre 2010)</t>
  </si>
  <si>
    <t>Economie di bilancio (art. 43 della legge 27 dicembre 1997 n. 449) anno 2013 (al netto degli oneri di amministrazione)</t>
  </si>
  <si>
    <t>Detrazione delle economie di bilancio relative all'anno 2012 (al netto degli oneri di amministrazione)</t>
  </si>
  <si>
    <t>Valore del fondo per l'anno 2010 da considerare limite massimo ai sensi dell'art. 9 comma 2-bis del d.l. n. 78/2010</t>
  </si>
  <si>
    <t>Prima riduzione ai sensi dell'art.9 comma 2-bis d.l. n. 78/2010</t>
  </si>
  <si>
    <t>Seconda riduzione ai sensi dell'art. 9 comma 2bis (al netto delle somme da destinarsi agli incarichi aggiuntivi che ammontano ad euro 33,788,82)</t>
  </si>
  <si>
    <t>VALORE COMPLESSIVO FONDO ANNO 2014</t>
  </si>
  <si>
    <t>SEZIONE PRIMA - RISORSE FISSE ANNO 2014</t>
  </si>
  <si>
    <t>SEZIONE II - RISORSE VARIABILI ANNO 2014</t>
  </si>
  <si>
    <t>Totale risorse fisse</t>
  </si>
  <si>
    <t>Totale risorse variabili</t>
  </si>
  <si>
    <t>Valore tendenziale del fondo per l'anno 2014</t>
  </si>
  <si>
    <t>SEZIONE III - RIDUZIONI DEL FONDO ANNO 2014</t>
  </si>
  <si>
    <t>SEZIONE PRIMA - RISORSE FISSE ANNO 2015</t>
  </si>
  <si>
    <t>SEZIONE II - RISORSE VARIABILI ANNO 2015</t>
  </si>
  <si>
    <t>SEZIONE III - RIDUZIONI DEL FONDO ANNO 2015</t>
  </si>
  <si>
    <t>Prima riduzione ai sensi dell'art.9 comma 2-bis d.l. n. 78/2010 su fondo anno 2014</t>
  </si>
  <si>
    <t>Seconda riduzione ai sensi dell'art. 9 comma 2bis (al netto delle somme da destinarsi agli incarichi aggiuntivi che ammontano ad euro 33,788,82) sul fondo 2014</t>
  </si>
  <si>
    <t>Totale decurtazione permanente</t>
  </si>
  <si>
    <t>Valore tendenziale del fondo per l'anno 2015</t>
  </si>
  <si>
    <t>VALORE COMPLESSIVO FONDO ANNO 2015</t>
  </si>
  <si>
    <t>SEZIONE IV -  SINTESI DELLA COSTITUZIONE DEL FONDO SOTTOPOSTO A CERTIFICAZIONE - ANNO 2014</t>
  </si>
  <si>
    <t>Totale risorse aventi carattere di certezza e stabilità</t>
  </si>
  <si>
    <t>Fondo tendenziale</t>
  </si>
  <si>
    <t>Totale decurtazioni</t>
  </si>
  <si>
    <t>Fondo sottoposto a certificazione - Anno 2014</t>
  </si>
  <si>
    <t>Fondo sottoposto a certificazione - Anno 2015</t>
  </si>
  <si>
    <t>SEZIONE IV -  SINTESI DELLA COSTITUZIONE DEL FONDO SOTTOPOSTO A CERTIFICAZIONE - ANNO 2015</t>
  </si>
  <si>
    <t>Retribuzione di posizione (parte fissa e variabile)</t>
  </si>
  <si>
    <t>Retribuzione di risultato (acconto)</t>
  </si>
  <si>
    <t>Somme disponibili residue</t>
  </si>
  <si>
    <t>SEZIONE V - SINTESI DELLE POSTE DI DESTINAZIONE PER LA CONTRATTAZIONE INTEGRATIVA (2014)</t>
  </si>
  <si>
    <t>SEZIONE V - SINTESI DELLE POSTE DI DESTINAZIONE PER LA CONTRATTAZIONE INTEGRATIVA (2015)</t>
  </si>
  <si>
    <t>Economie di bilancio (art. 43 della legge 27 dicembre 1997 n. 449) anno 2014 (al netto degli oneri di amministrazione)</t>
  </si>
  <si>
    <t>Detrazione delle economie di bilancio relative all'anno 2013 (al netto degli oneri di amministrazione)</t>
  </si>
  <si>
    <t>Totale fondo 2004 comprensivo delle risorse variabili e ridotto complessivamente del 10% (decurtazione di euro 82.293,37), al netto degli oneri a carico dell'Amministrazione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</si>
</sst>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0"/>
      <name val="Arial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43" fontId="0" fillId="0" borderId="0" xfId="1" applyFont="1"/>
    <xf numFmtId="43" fontId="0" fillId="0" borderId="0" xfId="0" applyNumberFormat="1"/>
    <xf numFmtId="43" fontId="2" fillId="0" borderId="0" xfId="0" applyNumberFormat="1" applyFont="1"/>
    <xf numFmtId="43" fontId="4" fillId="0" borderId="0" xfId="1" applyFont="1"/>
    <xf numFmtId="0" fontId="2" fillId="0" borderId="0" xfId="0" applyFont="1" applyBorder="1" applyAlignment="1">
      <alignment wrapText="1"/>
    </xf>
    <xf numFmtId="43" fontId="3" fillId="2" borderId="0" xfId="1" applyFont="1" applyFill="1" applyBorder="1"/>
    <xf numFmtId="43" fontId="3" fillId="0" borderId="1" xfId="1" applyFont="1" applyBorder="1"/>
    <xf numFmtId="0" fontId="3" fillId="0" borderId="1" xfId="0" applyFont="1" applyBorder="1" applyAlignment="1">
      <alignment wrapText="1"/>
    </xf>
    <xf numFmtId="0" fontId="2" fillId="2" borderId="2" xfId="0" applyFont="1" applyFill="1" applyBorder="1" applyAlignment="1">
      <alignment wrapText="1"/>
    </xf>
    <xf numFmtId="43" fontId="3" fillId="2" borderId="3" xfId="1" applyFont="1" applyFill="1" applyBorder="1"/>
    <xf numFmtId="0" fontId="3" fillId="0" borderId="4" xfId="0" applyFont="1" applyBorder="1" applyAlignment="1">
      <alignment horizontal="center" wrapText="1"/>
    </xf>
    <xf numFmtId="43" fontId="3" fillId="0" borderId="5" xfId="1" applyFont="1" applyBorder="1" applyAlignment="1">
      <alignment horizontal="center"/>
    </xf>
    <xf numFmtId="0" fontId="2" fillId="0" borderId="2" xfId="0" applyFont="1" applyBorder="1" applyAlignment="1">
      <alignment wrapText="1"/>
    </xf>
    <xf numFmtId="43" fontId="0" fillId="0" borderId="3" xfId="1" applyFont="1" applyBorder="1"/>
    <xf numFmtId="43" fontId="0" fillId="0" borderId="3" xfId="1" applyNumberFormat="1" applyFont="1" applyBorder="1"/>
    <xf numFmtId="0" fontId="0" fillId="0" borderId="2" xfId="0" applyBorder="1" applyAlignment="1">
      <alignment wrapText="1"/>
    </xf>
    <xf numFmtId="43" fontId="3" fillId="2" borderId="5" xfId="1" applyFont="1" applyFill="1" applyBorder="1" applyAlignment="1">
      <alignment horizontal="center"/>
    </xf>
    <xf numFmtId="43" fontId="2" fillId="0" borderId="3" xfId="1" applyFont="1" applyBorder="1"/>
    <xf numFmtId="43" fontId="3" fillId="0" borderId="8" xfId="1" applyFont="1" applyBorder="1"/>
    <xf numFmtId="10" fontId="0" fillId="0" borderId="0" xfId="2" applyNumberFormat="1" applyFont="1"/>
    <xf numFmtId="0" fontId="3" fillId="0" borderId="4" xfId="0" applyFont="1" applyBorder="1" applyAlignment="1">
      <alignment wrapText="1"/>
    </xf>
    <xf numFmtId="43" fontId="3" fillId="0" borderId="5" xfId="1" applyFont="1" applyBorder="1"/>
    <xf numFmtId="0" fontId="5" fillId="0" borderId="1" xfId="0" applyFont="1" applyBorder="1" applyAlignment="1">
      <alignment wrapText="1"/>
    </xf>
    <xf numFmtId="43" fontId="5" fillId="0" borderId="1" xfId="1" applyFont="1" applyBorder="1"/>
    <xf numFmtId="43" fontId="2" fillId="0" borderId="3" xfId="1" applyFont="1" applyBorder="1" applyAlignment="1">
      <alignment horizontal="center"/>
    </xf>
    <xf numFmtId="43" fontId="3" fillId="0" borderId="3" xfId="1" applyNumberFormat="1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43" fontId="6" fillId="2" borderId="1" xfId="1" applyFont="1" applyFill="1" applyBorder="1"/>
    <xf numFmtId="43" fontId="2" fillId="2" borderId="1" xfId="1" applyFont="1" applyFill="1" applyBorder="1"/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4"/>
  <sheetViews>
    <sheetView tabSelected="1" topLeftCell="A68" workbookViewId="0">
      <selection activeCell="B90" sqref="B90"/>
    </sheetView>
  </sheetViews>
  <sheetFormatPr defaultRowHeight="12.75"/>
  <cols>
    <col min="1" max="1" width="46.5703125" style="1" customWidth="1"/>
    <col min="2" max="2" width="13.85546875" style="2" customWidth="1"/>
    <col min="3" max="3" width="4.28515625" customWidth="1"/>
    <col min="4" max="4" width="4" customWidth="1"/>
    <col min="5" max="6" width="11.42578125" bestFit="1" customWidth="1"/>
    <col min="7" max="7" width="11.28515625" bestFit="1" customWidth="1"/>
    <col min="8" max="8" width="11.140625" bestFit="1" customWidth="1"/>
    <col min="9" max="9" width="10.140625" bestFit="1" customWidth="1"/>
  </cols>
  <sheetData>
    <row r="1" spans="1:5">
      <c r="A1" s="32" t="s">
        <v>15</v>
      </c>
      <c r="B1" s="33"/>
    </row>
    <row r="2" spans="1:5" ht="51">
      <c r="A2" s="14" t="s">
        <v>43</v>
      </c>
      <c r="B2" s="15">
        <v>740640.36</v>
      </c>
    </row>
    <row r="3" spans="1:5" ht="25.5">
      <c r="A3" s="14" t="s">
        <v>0</v>
      </c>
      <c r="B3" s="15">
        <v>31310.639999999999</v>
      </c>
    </row>
    <row r="4" spans="1:5" ht="25.5">
      <c r="A4" s="14" t="s">
        <v>8</v>
      </c>
      <c r="B4" s="15">
        <v>62510.76</v>
      </c>
    </row>
    <row r="5" spans="1:5">
      <c r="A5" s="14" t="s">
        <v>1</v>
      </c>
      <c r="B5" s="15">
        <v>4164.28</v>
      </c>
      <c r="C5" s="4"/>
    </row>
    <row r="6" spans="1:5">
      <c r="A6" s="14" t="s">
        <v>2</v>
      </c>
      <c r="B6" s="15">
        <v>2544.8000000000002</v>
      </c>
    </row>
    <row r="7" spans="1:5">
      <c r="A7" s="14" t="s">
        <v>3</v>
      </c>
      <c r="B7" s="16">
        <v>3113.89</v>
      </c>
    </row>
    <row r="8" spans="1:5">
      <c r="A8" s="14" t="s">
        <v>4</v>
      </c>
      <c r="B8" s="15">
        <v>14634.71</v>
      </c>
    </row>
    <row r="9" spans="1:5">
      <c r="A9" s="14" t="s">
        <v>5</v>
      </c>
      <c r="B9" s="15">
        <v>12097.26</v>
      </c>
    </row>
    <row r="10" spans="1:5">
      <c r="A10" s="14" t="s">
        <v>6</v>
      </c>
      <c r="B10" s="15">
        <v>6280.31</v>
      </c>
    </row>
    <row r="11" spans="1:5">
      <c r="A11" s="14" t="s">
        <v>7</v>
      </c>
      <c r="B11" s="16">
        <v>8594.17</v>
      </c>
    </row>
    <row r="12" spans="1:5">
      <c r="A12" s="17"/>
      <c r="B12" s="15"/>
    </row>
    <row r="13" spans="1:5" ht="13.5" thickBot="1">
      <c r="A13" s="12" t="s">
        <v>17</v>
      </c>
      <c r="B13" s="18">
        <f>SUM(B2:B11)</f>
        <v>885891.18</v>
      </c>
    </row>
    <row r="14" spans="1:5" ht="13.5" thickBot="1">
      <c r="A14" s="6"/>
      <c r="B14" s="7"/>
    </row>
    <row r="15" spans="1:5">
      <c r="A15" s="32" t="s">
        <v>16</v>
      </c>
      <c r="B15" s="33"/>
    </row>
    <row r="16" spans="1:5" ht="38.25">
      <c r="A16" s="10" t="s">
        <v>9</v>
      </c>
      <c r="B16" s="11">
        <v>3572.33</v>
      </c>
      <c r="E16" s="3"/>
    </row>
    <row r="17" spans="1:6" ht="25.5">
      <c r="A17" s="10" t="s">
        <v>10</v>
      </c>
      <c r="B17" s="11">
        <v>-4323.3500000000004</v>
      </c>
    </row>
    <row r="18" spans="1:6" ht="13.5" thickBot="1">
      <c r="A18" s="12" t="s">
        <v>18</v>
      </c>
      <c r="B18" s="13">
        <f>B16+B17</f>
        <v>-751.02</v>
      </c>
      <c r="C18" s="3"/>
    </row>
    <row r="20" spans="1:6">
      <c r="A20" s="9" t="s">
        <v>19</v>
      </c>
      <c r="B20" s="8">
        <f>B13+B18</f>
        <v>885140.16</v>
      </c>
    </row>
    <row r="21" spans="1:6" ht="13.5" thickBot="1">
      <c r="B21" s="5"/>
    </row>
    <row r="22" spans="1:6">
      <c r="A22" s="28" t="s">
        <v>20</v>
      </c>
      <c r="B22" s="29"/>
    </row>
    <row r="23" spans="1:6" ht="38.25">
      <c r="A23" s="14" t="s">
        <v>11</v>
      </c>
      <c r="B23" s="19">
        <v>879601</v>
      </c>
      <c r="E23" s="3"/>
      <c r="F23" s="3"/>
    </row>
    <row r="24" spans="1:6" ht="25.5">
      <c r="A24" s="14" t="s">
        <v>12</v>
      </c>
      <c r="B24" s="19">
        <f>B20-B23</f>
        <v>5539.16</v>
      </c>
      <c r="D24" s="3"/>
      <c r="E24" s="3"/>
    </row>
    <row r="25" spans="1:6" ht="38.25">
      <c r="A25" s="14" t="s">
        <v>13</v>
      </c>
      <c r="B25" s="19">
        <v>81790.039999999994</v>
      </c>
      <c r="E25" s="3"/>
    </row>
    <row r="26" spans="1:6" ht="13.5" thickBot="1">
      <c r="A26" s="12" t="s">
        <v>14</v>
      </c>
      <c r="B26" s="13">
        <f>B23-B25</f>
        <v>797810.96</v>
      </c>
    </row>
    <row r="27" spans="1:6" ht="13.5" thickBot="1"/>
    <row r="28" spans="1:6" ht="12.75" customHeight="1">
      <c r="A28" s="32" t="s">
        <v>29</v>
      </c>
      <c r="B28" s="33"/>
    </row>
    <row r="29" spans="1:6">
      <c r="A29" s="14" t="s">
        <v>30</v>
      </c>
      <c r="B29" s="15">
        <v>885891.18</v>
      </c>
    </row>
    <row r="30" spans="1:6">
      <c r="A30" s="14" t="s">
        <v>18</v>
      </c>
      <c r="B30" s="26">
        <v>-751.02</v>
      </c>
    </row>
    <row r="31" spans="1:6">
      <c r="A31" s="14" t="s">
        <v>31</v>
      </c>
      <c r="B31" s="15">
        <v>885140.16</v>
      </c>
    </row>
    <row r="32" spans="1:6">
      <c r="A32" s="14" t="s">
        <v>32</v>
      </c>
      <c r="B32" s="15">
        <f>B24+B25</f>
        <v>87329.2</v>
      </c>
    </row>
    <row r="33" spans="1:5">
      <c r="A33" s="17"/>
      <c r="B33" s="15"/>
    </row>
    <row r="34" spans="1:5" ht="13.5" thickBot="1">
      <c r="A34" s="22" t="s">
        <v>33</v>
      </c>
      <c r="B34" s="23">
        <f>B29-B32+B30</f>
        <v>797810.96</v>
      </c>
      <c r="E34" s="3"/>
    </row>
    <row r="36" spans="1:5" ht="27.75" customHeight="1">
      <c r="A36" s="30" t="s">
        <v>39</v>
      </c>
      <c r="B36" s="31"/>
    </row>
    <row r="37" spans="1:5">
      <c r="A37" s="24" t="s">
        <v>36</v>
      </c>
      <c r="B37" s="34">
        <v>378900.73</v>
      </c>
    </row>
    <row r="38" spans="1:5">
      <c r="A38" s="24" t="s">
        <v>37</v>
      </c>
      <c r="B38" s="34">
        <v>75780.12</v>
      </c>
      <c r="D38" s="3"/>
    </row>
    <row r="39" spans="1:5">
      <c r="A39" s="24" t="s">
        <v>38</v>
      </c>
      <c r="B39" s="25">
        <f>B34-B37-B38</f>
        <v>343130.11</v>
      </c>
    </row>
    <row r="44" spans="1:5" ht="13.5" thickBot="1"/>
    <row r="45" spans="1:5">
      <c r="A45" s="32" t="s">
        <v>21</v>
      </c>
      <c r="B45" s="33"/>
    </row>
    <row r="46" spans="1:5" ht="51">
      <c r="A46" s="14" t="s">
        <v>43</v>
      </c>
      <c r="B46" s="15">
        <v>740640.36</v>
      </c>
    </row>
    <row r="47" spans="1:5" ht="25.5">
      <c r="A47" s="14" t="s">
        <v>0</v>
      </c>
      <c r="B47" s="15">
        <v>31310.639999999999</v>
      </c>
    </row>
    <row r="48" spans="1:5" ht="25.5">
      <c r="A48" s="14" t="s">
        <v>8</v>
      </c>
      <c r="B48" s="15">
        <v>62510.76</v>
      </c>
    </row>
    <row r="49" spans="1:2">
      <c r="A49" s="14" t="s">
        <v>1</v>
      </c>
      <c r="B49" s="15">
        <v>4164.28</v>
      </c>
    </row>
    <row r="50" spans="1:2">
      <c r="A50" s="14" t="s">
        <v>2</v>
      </c>
      <c r="B50" s="15">
        <v>2544.8000000000002</v>
      </c>
    </row>
    <row r="51" spans="1:2">
      <c r="A51" s="14" t="s">
        <v>3</v>
      </c>
      <c r="B51" s="16">
        <v>3113.89</v>
      </c>
    </row>
    <row r="52" spans="1:2">
      <c r="A52" s="14" t="s">
        <v>4</v>
      </c>
      <c r="B52" s="15">
        <v>14634.71</v>
      </c>
    </row>
    <row r="53" spans="1:2">
      <c r="A53" s="14" t="s">
        <v>5</v>
      </c>
      <c r="B53" s="15">
        <v>12097.26</v>
      </c>
    </row>
    <row r="54" spans="1:2">
      <c r="A54" s="14" t="s">
        <v>6</v>
      </c>
      <c r="B54" s="15">
        <v>6280.31</v>
      </c>
    </row>
    <row r="55" spans="1:2">
      <c r="A55" s="14" t="s">
        <v>7</v>
      </c>
      <c r="B55" s="16">
        <v>8594.17</v>
      </c>
    </row>
    <row r="56" spans="1:2">
      <c r="A56" s="17"/>
      <c r="B56" s="15"/>
    </row>
    <row r="57" spans="1:2" ht="13.5" thickBot="1">
      <c r="A57" s="12" t="s">
        <v>17</v>
      </c>
      <c r="B57" s="18">
        <f>SUM(B46:B55)</f>
        <v>885891.18</v>
      </c>
    </row>
    <row r="58" spans="1:2" ht="13.5" thickBot="1">
      <c r="A58" s="6"/>
      <c r="B58" s="7"/>
    </row>
    <row r="59" spans="1:2">
      <c r="A59" s="32" t="s">
        <v>22</v>
      </c>
      <c r="B59" s="33"/>
    </row>
    <row r="60" spans="1:2" ht="38.25">
      <c r="A60" s="10" t="s">
        <v>41</v>
      </c>
      <c r="B60" s="11">
        <v>3862.08</v>
      </c>
    </row>
    <row r="61" spans="1:2" ht="25.5">
      <c r="A61" s="10" t="s">
        <v>42</v>
      </c>
      <c r="B61" s="11">
        <v>-3572.33</v>
      </c>
    </row>
    <row r="62" spans="1:2" ht="13.5" thickBot="1">
      <c r="A62" s="12" t="s">
        <v>18</v>
      </c>
      <c r="B62" s="13">
        <f>B60+B61</f>
        <v>289.75</v>
      </c>
    </row>
    <row r="64" spans="1:2">
      <c r="A64" s="9" t="s">
        <v>27</v>
      </c>
      <c r="B64" s="8">
        <f>B57+B62</f>
        <v>886180.93</v>
      </c>
    </row>
    <row r="65" spans="1:5" ht="13.5" thickBot="1">
      <c r="B65" s="5"/>
    </row>
    <row r="66" spans="1:5">
      <c r="A66" s="28" t="s">
        <v>23</v>
      </c>
      <c r="B66" s="29"/>
    </row>
    <row r="67" spans="1:5" ht="25.5">
      <c r="A67" s="14" t="s">
        <v>24</v>
      </c>
      <c r="B67" s="19">
        <v>5539.16</v>
      </c>
    </row>
    <row r="68" spans="1:5" ht="51">
      <c r="A68" s="14" t="s">
        <v>25</v>
      </c>
      <c r="B68" s="19">
        <f>B25</f>
        <v>81790.039999999994</v>
      </c>
    </row>
    <row r="69" spans="1:5">
      <c r="A69" s="9" t="s">
        <v>26</v>
      </c>
      <c r="B69" s="27">
        <f>B67+B68</f>
        <v>87329.2</v>
      </c>
    </row>
    <row r="70" spans="1:5">
      <c r="A70" s="9"/>
      <c r="B70" s="20"/>
    </row>
    <row r="71" spans="1:5" ht="13.5" thickBot="1">
      <c r="A71" s="12" t="s">
        <v>28</v>
      </c>
      <c r="B71" s="13">
        <f>B64-B69</f>
        <v>798851.73</v>
      </c>
    </row>
    <row r="72" spans="1:5" ht="13.5" thickBot="1"/>
    <row r="73" spans="1:5" ht="12.75" customHeight="1">
      <c r="A73" s="32" t="s">
        <v>35</v>
      </c>
      <c r="B73" s="33"/>
    </row>
    <row r="74" spans="1:5">
      <c r="A74" s="14" t="s">
        <v>30</v>
      </c>
      <c r="B74" s="15">
        <f>B57</f>
        <v>885891.18</v>
      </c>
    </row>
    <row r="75" spans="1:5">
      <c r="A75" s="14" t="s">
        <v>18</v>
      </c>
      <c r="B75" s="26">
        <f>B62</f>
        <v>289.75</v>
      </c>
      <c r="E75" s="21"/>
    </row>
    <row r="76" spans="1:5">
      <c r="A76" s="14" t="s">
        <v>31</v>
      </c>
      <c r="B76" s="16">
        <f>B74+B75</f>
        <v>886180.93</v>
      </c>
    </row>
    <row r="77" spans="1:5">
      <c r="A77" s="14" t="s">
        <v>32</v>
      </c>
      <c r="B77" s="16">
        <f>B69</f>
        <v>87329.2</v>
      </c>
    </row>
    <row r="78" spans="1:5">
      <c r="A78" s="17"/>
      <c r="B78" s="15"/>
    </row>
    <row r="79" spans="1:5" ht="13.5" thickBot="1">
      <c r="A79" s="22" t="s">
        <v>34</v>
      </c>
      <c r="B79" s="23">
        <f>B74-B77+B75</f>
        <v>798851.73</v>
      </c>
      <c r="E79" s="3"/>
    </row>
    <row r="81" spans="1:4" ht="12.75" customHeight="1">
      <c r="A81" s="30" t="s">
        <v>40</v>
      </c>
      <c r="B81" s="31"/>
    </row>
    <row r="82" spans="1:4">
      <c r="A82" s="24" t="s">
        <v>36</v>
      </c>
      <c r="B82" s="35">
        <v>357284.04</v>
      </c>
    </row>
    <row r="83" spans="1:4">
      <c r="A83" s="24" t="s">
        <v>37</v>
      </c>
      <c r="B83" s="35">
        <v>71456.820000000007</v>
      </c>
    </row>
    <row r="84" spans="1:4">
      <c r="A84" s="24" t="s">
        <v>38</v>
      </c>
      <c r="B84" s="35">
        <f>B79-B82-B83</f>
        <v>370110.87</v>
      </c>
      <c r="D84" s="3"/>
    </row>
  </sheetData>
  <mergeCells count="10">
    <mergeCell ref="A1:B1"/>
    <mergeCell ref="A15:B15"/>
    <mergeCell ref="A22:B22"/>
    <mergeCell ref="A45:B45"/>
    <mergeCell ref="A59:B59"/>
    <mergeCell ref="A66:B66"/>
    <mergeCell ref="A28:B28"/>
    <mergeCell ref="A73:B73"/>
    <mergeCell ref="A36:B36"/>
    <mergeCell ref="A81:B8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cosio</dc:creator>
  <cp:lastModifiedBy>Marcello Cosio</cp:lastModifiedBy>
  <cp:lastPrinted>2018-09-10T10:20:07Z</cp:lastPrinted>
  <dcterms:created xsi:type="dcterms:W3CDTF">2009-08-18T11:40:25Z</dcterms:created>
  <dcterms:modified xsi:type="dcterms:W3CDTF">2018-09-10T10:28:36Z</dcterms:modified>
</cp:coreProperties>
</file>